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25725"/>
</workbook>
</file>

<file path=xl/calcChain.xml><?xml version="1.0" encoding="utf-8"?>
<calcChain xmlns="http://schemas.openxmlformats.org/spreadsheetml/2006/main">
  <c r="H136" i="2"/>
  <c r="H76"/>
  <c r="H81"/>
  <c r="H86"/>
  <c r="H161"/>
  <c r="H166"/>
  <c r="H36"/>
  <c r="H131"/>
  <c r="H126"/>
  <c r="H46"/>
  <c r="H41"/>
  <c r="H31"/>
  <c r="H21"/>
  <c r="H146" l="1"/>
  <c r="H150"/>
  <c r="G143" l="1"/>
  <c r="I143"/>
  <c r="J143"/>
  <c r="H143"/>
  <c r="F146"/>
  <c r="F143" s="1"/>
  <c r="G88"/>
  <c r="I88"/>
  <c r="J88"/>
  <c r="H88"/>
  <c r="F91"/>
  <c r="F88" s="1"/>
  <c r="F86"/>
  <c r="G171" l="1"/>
  <c r="G14" l="1"/>
  <c r="H14"/>
  <c r="I14"/>
  <c r="J14"/>
  <c r="G15"/>
  <c r="H15"/>
  <c r="I15"/>
  <c r="J15"/>
  <c r="G16"/>
  <c r="H16"/>
  <c r="I16"/>
  <c r="J16"/>
  <c r="G17"/>
  <c r="H17"/>
  <c r="I17"/>
  <c r="J17"/>
  <c r="G149"/>
  <c r="H149"/>
  <c r="I149"/>
  <c r="J149"/>
  <c r="G150"/>
  <c r="I150"/>
  <c r="J150"/>
  <c r="G151"/>
  <c r="H151"/>
  <c r="I151"/>
  <c r="J151"/>
  <c r="G152"/>
  <c r="H152"/>
  <c r="I152"/>
  <c r="J152"/>
  <c r="G97"/>
  <c r="G95"/>
  <c r="G94"/>
  <c r="H83"/>
  <c r="I83"/>
  <c r="J83"/>
  <c r="H78"/>
  <c r="I78"/>
  <c r="J78"/>
  <c r="J73"/>
  <c r="I73"/>
  <c r="H73"/>
  <c r="H68"/>
  <c r="I68"/>
  <c r="J68"/>
  <c r="H67"/>
  <c r="I67"/>
  <c r="J67"/>
  <c r="H66"/>
  <c r="I66"/>
  <c r="J66"/>
  <c r="H65"/>
  <c r="I65"/>
  <c r="J65"/>
  <c r="H64"/>
  <c r="I64"/>
  <c r="J64"/>
  <c r="H58"/>
  <c r="H53" s="1"/>
  <c r="I58"/>
  <c r="I53" s="1"/>
  <c r="J58"/>
  <c r="J53" s="1"/>
  <c r="H57"/>
  <c r="I57"/>
  <c r="J57"/>
  <c r="H56"/>
  <c r="I56"/>
  <c r="J56"/>
  <c r="H55"/>
  <c r="I55"/>
  <c r="J55"/>
  <c r="H54"/>
  <c r="I54"/>
  <c r="J54"/>
  <c r="J63" l="1"/>
  <c r="H63"/>
  <c r="I63"/>
  <c r="F182" l="1"/>
  <c r="F181"/>
  <c r="F180"/>
  <c r="F179"/>
  <c r="F177"/>
  <c r="F176"/>
  <c r="F175"/>
  <c r="F174"/>
  <c r="F172"/>
  <c r="F171"/>
  <c r="F170"/>
  <c r="F169"/>
  <c r="F167"/>
  <c r="F166"/>
  <c r="F165"/>
  <c r="F164"/>
  <c r="F162"/>
  <c r="F161"/>
  <c r="F160"/>
  <c r="F159"/>
  <c r="F157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6"/>
  <c r="F105"/>
  <c r="F104"/>
  <c r="F102"/>
  <c r="F100"/>
  <c r="F99"/>
  <c r="F87"/>
  <c r="F85"/>
  <c r="F84"/>
  <c r="F82"/>
  <c r="F81"/>
  <c r="F80"/>
  <c r="F79"/>
  <c r="F77"/>
  <c r="F76"/>
  <c r="F75"/>
  <c r="F74"/>
  <c r="F72"/>
  <c r="F71"/>
  <c r="F70"/>
  <c r="F69"/>
  <c r="F62"/>
  <c r="F61"/>
  <c r="F60"/>
  <c r="F59"/>
  <c r="F52"/>
  <c r="F51"/>
  <c r="F50"/>
  <c r="F49"/>
  <c r="F47"/>
  <c r="F46"/>
  <c r="F45"/>
  <c r="F44"/>
  <c r="F42"/>
  <c r="F41"/>
  <c r="F40"/>
  <c r="F39"/>
  <c r="F37"/>
  <c r="F36"/>
  <c r="F35"/>
  <c r="F34"/>
  <c r="F32" l="1"/>
  <c r="F31"/>
  <c r="F30"/>
  <c r="F29"/>
  <c r="F27"/>
  <c r="F26"/>
  <c r="F25"/>
  <c r="F24"/>
  <c r="F22"/>
  <c r="F21"/>
  <c r="F20"/>
  <c r="F19"/>
  <c r="F156" l="1"/>
  <c r="F155"/>
  <c r="F154"/>
  <c r="F149" l="1"/>
  <c r="J178"/>
  <c r="I178"/>
  <c r="H178"/>
  <c r="G178"/>
  <c r="F178" l="1"/>
  <c r="H96"/>
  <c r="H186" s="1"/>
  <c r="H95"/>
  <c r="H94"/>
  <c r="J138"/>
  <c r="I138"/>
  <c r="H138"/>
  <c r="G138"/>
  <c r="F138" l="1"/>
  <c r="I96"/>
  <c r="I186" s="1"/>
  <c r="J96"/>
  <c r="J186" s="1"/>
  <c r="J173" l="1"/>
  <c r="J168"/>
  <c r="J163"/>
  <c r="J158"/>
  <c r="J153"/>
  <c r="J133"/>
  <c r="J128"/>
  <c r="J123"/>
  <c r="J118"/>
  <c r="J113"/>
  <c r="J108"/>
  <c r="J103"/>
  <c r="J98"/>
  <c r="J97"/>
  <c r="J95"/>
  <c r="J94"/>
  <c r="J48"/>
  <c r="J43"/>
  <c r="J38"/>
  <c r="J33"/>
  <c r="J28"/>
  <c r="J23"/>
  <c r="J18"/>
  <c r="J13" l="1"/>
  <c r="J93"/>
  <c r="J148"/>
  <c r="J184"/>
  <c r="J185"/>
  <c r="J187"/>
  <c r="G118"/>
  <c r="J183" l="1"/>
  <c r="I118"/>
  <c r="H118"/>
  <c r="F118" l="1"/>
  <c r="F16"/>
  <c r="I23" l="1"/>
  <c r="H23"/>
  <c r="G23"/>
  <c r="F23" l="1"/>
  <c r="G101"/>
  <c r="F101" l="1"/>
  <c r="G96"/>
  <c r="F96" s="1"/>
  <c r="F151"/>
  <c r="G66"/>
  <c r="F66" s="1"/>
  <c r="I163" l="1"/>
  <c r="H163"/>
  <c r="G163"/>
  <c r="I113"/>
  <c r="H113"/>
  <c r="G113"/>
  <c r="I108"/>
  <c r="H108"/>
  <c r="G108"/>
  <c r="I103"/>
  <c r="H103"/>
  <c r="G103"/>
  <c r="I98"/>
  <c r="H98"/>
  <c r="G98"/>
  <c r="G68"/>
  <c r="F98" l="1"/>
  <c r="F108"/>
  <c r="F163"/>
  <c r="F68"/>
  <c r="F103"/>
  <c r="F113"/>
  <c r="I18"/>
  <c r="H18"/>
  <c r="G18"/>
  <c r="F18" l="1"/>
  <c r="F150"/>
  <c r="I158"/>
  <c r="H158"/>
  <c r="G158"/>
  <c r="G168"/>
  <c r="F152" l="1"/>
  <c r="F158"/>
  <c r="I123"/>
  <c r="I97"/>
  <c r="I95"/>
  <c r="F95" s="1"/>
  <c r="I94"/>
  <c r="F94" s="1"/>
  <c r="H97"/>
  <c r="F97" l="1"/>
  <c r="G54"/>
  <c r="G55"/>
  <c r="G56"/>
  <c r="G186" s="1"/>
  <c r="G57"/>
  <c r="G58"/>
  <c r="F58" l="1"/>
  <c r="F56"/>
  <c r="F186" s="1"/>
  <c r="F54"/>
  <c r="F57"/>
  <c r="F55"/>
  <c r="G53"/>
  <c r="F53" s="1"/>
  <c r="F17"/>
  <c r="F15"/>
  <c r="F14"/>
  <c r="G28" l="1"/>
  <c r="G64"/>
  <c r="H184"/>
  <c r="G65"/>
  <c r="F65" s="1"/>
  <c r="H185"/>
  <c r="G67"/>
  <c r="G73"/>
  <c r="F73" s="1"/>
  <c r="G78"/>
  <c r="G83"/>
  <c r="F83" s="1"/>
  <c r="G153"/>
  <c r="H153"/>
  <c r="I153"/>
  <c r="I173"/>
  <c r="H173"/>
  <c r="G173"/>
  <c r="I168"/>
  <c r="H168"/>
  <c r="I133"/>
  <c r="H133"/>
  <c r="G133"/>
  <c r="I128"/>
  <c r="H128"/>
  <c r="G128"/>
  <c r="H123"/>
  <c r="G123"/>
  <c r="I48"/>
  <c r="H48"/>
  <c r="G48"/>
  <c r="I43"/>
  <c r="H43"/>
  <c r="G43"/>
  <c r="I38"/>
  <c r="H38"/>
  <c r="G38"/>
  <c r="G33"/>
  <c r="H33"/>
  <c r="I33"/>
  <c r="I28"/>
  <c r="F168" l="1"/>
  <c r="I93"/>
  <c r="F128"/>
  <c r="F173"/>
  <c r="I13"/>
  <c r="F38"/>
  <c r="F48"/>
  <c r="H93"/>
  <c r="I148"/>
  <c r="G148"/>
  <c r="F123"/>
  <c r="G93"/>
  <c r="H148"/>
  <c r="F78"/>
  <c r="F67"/>
  <c r="G184"/>
  <c r="F64"/>
  <c r="F33"/>
  <c r="F43"/>
  <c r="F133"/>
  <c r="F153"/>
  <c r="G13"/>
  <c r="G63"/>
  <c r="G187"/>
  <c r="G185"/>
  <c r="I187"/>
  <c r="I184"/>
  <c r="I185"/>
  <c r="H187"/>
  <c r="H28"/>
  <c r="H13" s="1"/>
  <c r="I183" l="1"/>
  <c r="G183"/>
  <c r="H183"/>
  <c r="F93"/>
  <c r="F184"/>
  <c r="F187"/>
  <c r="F63"/>
  <c r="F13"/>
  <c r="F28"/>
  <c r="F148"/>
  <c r="F185"/>
  <c r="F183" l="1"/>
</calcChain>
</file>

<file path=xl/comments1.xml><?xml version="1.0" encoding="utf-8"?>
<comments xmlns="http://schemas.openxmlformats.org/spreadsheetml/2006/main">
  <authors>
    <author>Автор</author>
  </authors>
  <commentList>
    <comment ref="H160" authorId="0">
      <text>
        <r>
          <rPr>
            <sz val="9"/>
            <color indexed="81"/>
            <rFont val="Tahoma"/>
            <charset val="1"/>
          </rPr>
          <t xml:space="preserve">В соотв с уведомлением от 20.10.2022 №810/544 уменьшение на 51,99350 из средств бюджета РК
</t>
        </r>
      </text>
    </comment>
    <comment ref="H161" authorId="0">
      <text>
        <r>
          <rPr>
            <sz val="9"/>
            <color indexed="81"/>
            <rFont val="Tahoma"/>
            <charset val="1"/>
          </rPr>
          <t xml:space="preserve">в соот с расп СМРК от 05.10.2022 № 1520-р мун бюджет - 2,73650
</t>
        </r>
      </text>
    </comment>
    <comment ref="H16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6619,786 было
19825,770 едши
3465,46 ецкид (было 11551,53335, оставляем на 2022 - 3465,46; на 2023 - 8086073,35)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<sst xmlns="http://schemas.openxmlformats.org/spreadsheetml/2006/main" count="367" uniqueCount="160">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</sst>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>
      <c r="M41" s="12">
        <v>670.88599999999997</v>
      </c>
    </row>
    <row r="42" spans="1:15">
      <c r="M42" s="12">
        <v>788</v>
      </c>
    </row>
    <row r="43" spans="1:15">
      <c r="A43" t="s">
        <v>46</v>
      </c>
      <c r="M43" s="12">
        <v>448</v>
      </c>
    </row>
    <row r="44" spans="1:15">
      <c r="M44" s="12">
        <v>1500</v>
      </c>
    </row>
    <row r="45" spans="1:15">
      <c r="M45" s="12">
        <v>76.66</v>
      </c>
      <c r="N45">
        <v>4345</v>
      </c>
    </row>
    <row r="46" spans="1:15">
      <c r="M46" s="12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0"/>
  <sheetViews>
    <sheetView tabSelected="1" view="pageBreakPreview" zoomScale="140" zoomScaleNormal="100" zoomScaleSheetLayoutView="140" workbookViewId="0">
      <pane xSplit="4" ySplit="12" topLeftCell="E122" activePane="bottomRight" state="frozen"/>
      <selection pane="topRight" activeCell="E1" sqref="E1"/>
      <selection pane="bottomLeft" activeCell="A13" sqref="A13"/>
      <selection pane="bottomRight" activeCell="H137" sqref="H137"/>
    </sheetView>
  </sheetViews>
  <sheetFormatPr defaultColWidth="9" defaultRowHeight="12.75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>
      <c r="A1" s="20"/>
      <c r="B1" s="20"/>
      <c r="C1" s="20"/>
      <c r="D1" s="20"/>
      <c r="E1" s="20"/>
      <c r="F1" s="21"/>
      <c r="G1" s="97" t="s">
        <v>159</v>
      </c>
      <c r="H1" s="97"/>
      <c r="I1" s="97"/>
      <c r="J1" s="97"/>
    </row>
    <row r="2" spans="1:52" ht="16.350000000000001" customHeight="1">
      <c r="A2" s="20"/>
      <c r="B2" s="20"/>
      <c r="C2" s="20"/>
      <c r="D2" s="20"/>
      <c r="E2" s="20"/>
      <c r="F2" s="21"/>
      <c r="G2" s="97"/>
      <c r="H2" s="97"/>
      <c r="I2" s="97"/>
      <c r="J2" s="97"/>
    </row>
    <row r="3" spans="1:52" ht="14.25" customHeight="1">
      <c r="A3" s="20"/>
      <c r="B3" s="20"/>
      <c r="C3" s="20"/>
      <c r="D3" s="20"/>
      <c r="E3" s="20"/>
      <c r="F3" s="21"/>
      <c r="G3" s="97"/>
      <c r="H3" s="97"/>
      <c r="I3" s="97"/>
      <c r="J3" s="97"/>
    </row>
    <row r="4" spans="1:52" ht="14.25" customHeight="1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>
      <c r="A5" s="98" t="s">
        <v>78</v>
      </c>
      <c r="B5" s="98"/>
      <c r="C5" s="98"/>
      <c r="D5" s="98"/>
      <c r="E5" s="98"/>
      <c r="F5" s="98"/>
      <c r="G5" s="98"/>
      <c r="H5" s="98"/>
      <c r="I5" s="98"/>
      <c r="J5" s="98"/>
    </row>
    <row r="6" spans="1:52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52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52" ht="14.25" customHeight="1">
      <c r="A8" s="99" t="s">
        <v>48</v>
      </c>
      <c r="B8" s="99" t="s">
        <v>49</v>
      </c>
      <c r="C8" s="99" t="s">
        <v>50</v>
      </c>
      <c r="D8" s="99" t="s">
        <v>51</v>
      </c>
      <c r="E8" s="99" t="s">
        <v>52</v>
      </c>
      <c r="F8" s="99" t="s">
        <v>53</v>
      </c>
      <c r="G8" s="99" t="s">
        <v>77</v>
      </c>
      <c r="H8" s="100"/>
      <c r="I8" s="100"/>
      <c r="J8" s="100"/>
    </row>
    <row r="9" spans="1:52" ht="0.75" customHeight="1">
      <c r="A9" s="101"/>
      <c r="B9" s="101"/>
      <c r="C9" s="101"/>
      <c r="D9" s="101"/>
      <c r="E9" s="101"/>
      <c r="F9" s="101"/>
      <c r="G9" s="24"/>
      <c r="H9" s="25"/>
      <c r="I9" s="25"/>
      <c r="J9" s="25"/>
    </row>
    <row r="10" spans="1:52" s="20" customFormat="1" ht="14.25" customHeight="1">
      <c r="A10" s="101"/>
      <c r="B10" s="101"/>
      <c r="C10" s="101"/>
      <c r="D10" s="101"/>
      <c r="E10" s="101"/>
      <c r="F10" s="101"/>
      <c r="G10" s="99" t="s">
        <v>54</v>
      </c>
      <c r="H10" s="99" t="s">
        <v>71</v>
      </c>
      <c r="I10" s="99" t="s">
        <v>74</v>
      </c>
      <c r="J10" s="99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17.25" customHeight="1">
      <c r="A11" s="105"/>
      <c r="B11" s="105"/>
      <c r="C11" s="105"/>
      <c r="D11" s="105"/>
      <c r="E11" s="105"/>
      <c r="F11" s="105"/>
      <c r="G11" s="101"/>
      <c r="H11" s="101"/>
      <c r="I11" s="101"/>
      <c r="J11" s="10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>
      <c r="A13" s="79" t="s">
        <v>55</v>
      </c>
      <c r="B13" s="76" t="s">
        <v>80</v>
      </c>
      <c r="C13" s="79" t="s">
        <v>121</v>
      </c>
      <c r="D13" s="76" t="s">
        <v>109</v>
      </c>
      <c r="E13" s="14" t="s">
        <v>47</v>
      </c>
      <c r="F13" s="15">
        <f t="shared" ref="F13:F32" si="0">G13+H13+I13+J13</f>
        <v>346203.90610000002</v>
      </c>
      <c r="G13" s="16">
        <f>G18+G23+G28+G33+G38+G43+G48</f>
        <v>83229.998100000012</v>
      </c>
      <c r="H13" s="16">
        <f t="shared" ref="H13:J13" si="1">H18+H23+H28+H33+H38+H43+H48</f>
        <v>88262.041999999987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>
      <c r="A14" s="80"/>
      <c r="B14" s="77"/>
      <c r="C14" s="80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>
      <c r="A15" s="80"/>
      <c r="B15" s="77"/>
      <c r="C15" s="80"/>
      <c r="D15" s="77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>
      <c r="A16" s="80"/>
      <c r="B16" s="77"/>
      <c r="C16" s="80"/>
      <c r="D16" s="77"/>
      <c r="E16" s="14" t="s">
        <v>58</v>
      </c>
      <c r="F16" s="15">
        <f t="shared" si="0"/>
        <v>345703.26899999997</v>
      </c>
      <c r="G16" s="16">
        <f t="shared" ref="G16:J16" si="4">G21+G26+G31+G36+G41+G46+G51</f>
        <v>83107.361000000004</v>
      </c>
      <c r="H16" s="16">
        <f t="shared" si="4"/>
        <v>88136.041999999987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>
      <c r="A17" s="81"/>
      <c r="B17" s="78"/>
      <c r="C17" s="81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>
      <c r="A18" s="76" t="s">
        <v>60</v>
      </c>
      <c r="B18" s="94" t="s">
        <v>133</v>
      </c>
      <c r="C18" s="79" t="s">
        <v>95</v>
      </c>
      <c r="D18" s="76" t="s">
        <v>110</v>
      </c>
      <c r="E18" s="67" t="s">
        <v>47</v>
      </c>
      <c r="F18" s="15">
        <f t="shared" si="0"/>
        <v>1724.59</v>
      </c>
      <c r="G18" s="16">
        <f t="shared" ref="G18:I18" si="6">G19+G20+G21+G22</f>
        <v>443.25</v>
      </c>
      <c r="H18" s="16">
        <f t="shared" si="6"/>
        <v>1281.3399999999999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>
      <c r="A19" s="77"/>
      <c r="B19" s="95"/>
      <c r="C19" s="80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>
      <c r="A20" s="77"/>
      <c r="B20" s="95"/>
      <c r="C20" s="80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>
      <c r="A21" s="77"/>
      <c r="B21" s="95"/>
      <c r="C21" s="80"/>
      <c r="D21" s="77"/>
      <c r="E21" s="37" t="s">
        <v>58</v>
      </c>
      <c r="F21" s="15">
        <f t="shared" si="0"/>
        <v>1724.59</v>
      </c>
      <c r="G21" s="71">
        <v>443.25</v>
      </c>
      <c r="H21" s="19">
        <f>1211.34+70</f>
        <v>1281.3399999999999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>
      <c r="A22" s="78"/>
      <c r="B22" s="96"/>
      <c r="C22" s="81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>
      <c r="A23" s="76" t="s">
        <v>61</v>
      </c>
      <c r="B23" s="94" t="s">
        <v>145</v>
      </c>
      <c r="C23" s="79" t="s">
        <v>95</v>
      </c>
      <c r="D23" s="76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>
      <c r="A24" s="77"/>
      <c r="B24" s="95"/>
      <c r="C24" s="80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>
      <c r="A25" s="77"/>
      <c r="B25" s="95"/>
      <c r="C25" s="80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>
      <c r="A26" s="77"/>
      <c r="B26" s="95"/>
      <c r="C26" s="80"/>
      <c r="D26" s="77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>
      <c r="A27" s="78"/>
      <c r="B27" s="96"/>
      <c r="C27" s="81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>
      <c r="A28" s="76" t="s">
        <v>62</v>
      </c>
      <c r="B28" s="94" t="s">
        <v>144</v>
      </c>
      <c r="C28" s="79" t="s">
        <v>122</v>
      </c>
      <c r="D28" s="76" t="s">
        <v>88</v>
      </c>
      <c r="E28" s="14" t="s">
        <v>47</v>
      </c>
      <c r="F28" s="15">
        <f t="shared" si="0"/>
        <v>15363.35</v>
      </c>
      <c r="G28" s="16">
        <f t="shared" ref="G28:I28" si="10">G29+G30+G31+G32</f>
        <v>3457.873</v>
      </c>
      <c r="H28" s="16">
        <f t="shared" si="10"/>
        <v>3701.5279999999998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>
      <c r="A29" s="77"/>
      <c r="B29" s="95"/>
      <c r="C29" s="80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>
      <c r="A30" s="77"/>
      <c r="B30" s="95"/>
      <c r="C30" s="80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>
      <c r="A31" s="77"/>
      <c r="B31" s="95"/>
      <c r="C31" s="80"/>
      <c r="D31" s="77"/>
      <c r="E31" s="37" t="s">
        <v>58</v>
      </c>
      <c r="F31" s="15">
        <f t="shared" si="0"/>
        <v>15363.35</v>
      </c>
      <c r="G31" s="19">
        <v>3457.873</v>
      </c>
      <c r="H31" s="74">
        <f>3701.528</f>
        <v>3701.5279999999998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>
      <c r="A32" s="78"/>
      <c r="B32" s="96"/>
      <c r="C32" s="81"/>
      <c r="D32" s="78"/>
      <c r="E32" s="10" t="s">
        <v>59</v>
      </c>
      <c r="F32" s="15">
        <f t="shared" si="0"/>
        <v>0</v>
      </c>
      <c r="G32" s="17">
        <v>0</v>
      </c>
      <c r="H32" s="17"/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>
      <c r="A33" s="76" t="s">
        <v>63</v>
      </c>
      <c r="B33" s="94" t="s">
        <v>134</v>
      </c>
      <c r="C33" s="79" t="s">
        <v>122</v>
      </c>
      <c r="D33" s="76" t="s">
        <v>99</v>
      </c>
      <c r="E33" s="14" t="s">
        <v>47</v>
      </c>
      <c r="F33" s="15">
        <f t="shared" ref="F33:F64" si="12">G33+H33+I33+J33</f>
        <v>228248.70400000003</v>
      </c>
      <c r="G33" s="16">
        <f t="shared" ref="G33:I33" si="13">G34+G35+G36+G37</f>
        <v>54060.3</v>
      </c>
      <c r="H33" s="16">
        <f t="shared" si="13"/>
        <v>55847.210999999996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>
      <c r="A34" s="77"/>
      <c r="B34" s="95"/>
      <c r="C34" s="80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>
      <c r="A35" s="77"/>
      <c r="B35" s="95"/>
      <c r="C35" s="80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>
      <c r="A36" s="77"/>
      <c r="B36" s="95"/>
      <c r="C36" s="80"/>
      <c r="D36" s="77"/>
      <c r="E36" s="14" t="s">
        <v>58</v>
      </c>
      <c r="F36" s="15">
        <f t="shared" si="12"/>
        <v>228248.70400000003</v>
      </c>
      <c r="G36" s="19">
        <v>54060.3</v>
      </c>
      <c r="H36" s="75">
        <f>56846.026-998.815</f>
        <v>55847.210999999996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>
      <c r="A37" s="78"/>
      <c r="B37" s="96"/>
      <c r="C37" s="81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>
      <c r="A38" s="76" t="s">
        <v>75</v>
      </c>
      <c r="B38" s="94" t="s">
        <v>135</v>
      </c>
      <c r="C38" s="79" t="s">
        <v>123</v>
      </c>
      <c r="D38" s="76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>
      <c r="A39" s="77"/>
      <c r="B39" s="95"/>
      <c r="C39" s="80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>
      <c r="A40" s="77"/>
      <c r="B40" s="95"/>
      <c r="C40" s="80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>
      <c r="A41" s="77"/>
      <c r="B41" s="95"/>
      <c r="C41" s="80"/>
      <c r="D41" s="77"/>
      <c r="E41" s="58" t="s">
        <v>58</v>
      </c>
      <c r="F41" s="15">
        <f t="shared" si="12"/>
        <v>56716.076000000001</v>
      </c>
      <c r="G41" s="19">
        <v>13476.234</v>
      </c>
      <c r="H41" s="75">
        <f>14031.443</f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>
      <c r="A42" s="78"/>
      <c r="B42" s="96"/>
      <c r="C42" s="81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>
      <c r="A43" s="76" t="s">
        <v>108</v>
      </c>
      <c r="B43" s="94" t="s">
        <v>136</v>
      </c>
      <c r="C43" s="79" t="s">
        <v>124</v>
      </c>
      <c r="D43" s="76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>
      <c r="A44" s="77"/>
      <c r="B44" s="95"/>
      <c r="C44" s="80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>
      <c r="A45" s="77"/>
      <c r="B45" s="95"/>
      <c r="C45" s="80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>
      <c r="A46" s="77"/>
      <c r="B46" s="95"/>
      <c r="C46" s="80"/>
      <c r="D46" s="77"/>
      <c r="E46" s="58" t="s">
        <v>58</v>
      </c>
      <c r="F46" s="15">
        <f t="shared" si="12"/>
        <v>36213.171000000002</v>
      </c>
      <c r="G46" s="19">
        <v>8545.7039999999997</v>
      </c>
      <c r="H46" s="75">
        <f>8961.142</f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>
      <c r="A47" s="78"/>
      <c r="B47" s="96"/>
      <c r="C47" s="81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>
      <c r="A48" s="76" t="s">
        <v>118</v>
      </c>
      <c r="B48" s="94" t="s">
        <v>96</v>
      </c>
      <c r="C48" s="79" t="s">
        <v>124</v>
      </c>
      <c r="D48" s="76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>
      <c r="A49" s="77"/>
      <c r="B49" s="95"/>
      <c r="C49" s="80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>
      <c r="A50" s="77"/>
      <c r="B50" s="95"/>
      <c r="C50" s="80"/>
      <c r="D50" s="77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>
      <c r="A51" s="77"/>
      <c r="B51" s="95"/>
      <c r="C51" s="80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>
      <c r="A52" s="78"/>
      <c r="B52" s="96"/>
      <c r="C52" s="81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>
      <c r="A53" s="76" t="s">
        <v>64</v>
      </c>
      <c r="B53" s="76" t="s">
        <v>81</v>
      </c>
      <c r="C53" s="79" t="s">
        <v>124</v>
      </c>
      <c r="D53" s="88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>
      <c r="A54" s="77"/>
      <c r="B54" s="77"/>
      <c r="C54" s="80"/>
      <c r="D54" s="89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>
      <c r="A55" s="77"/>
      <c r="B55" s="77"/>
      <c r="C55" s="80"/>
      <c r="D55" s="89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>
      <c r="A56" s="77"/>
      <c r="B56" s="77"/>
      <c r="C56" s="80"/>
      <c r="D56" s="89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>
      <c r="A57" s="78"/>
      <c r="B57" s="78"/>
      <c r="C57" s="81"/>
      <c r="D57" s="90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>
      <c r="A58" s="76" t="s">
        <v>22</v>
      </c>
      <c r="B58" s="94" t="s">
        <v>128</v>
      </c>
      <c r="C58" s="79" t="s">
        <v>124</v>
      </c>
      <c r="D58" s="77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>
      <c r="A59" s="77"/>
      <c r="B59" s="95"/>
      <c r="C59" s="80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>
      <c r="A60" s="77"/>
      <c r="B60" s="95"/>
      <c r="C60" s="80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>
      <c r="A61" s="77"/>
      <c r="B61" s="95"/>
      <c r="C61" s="80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>
      <c r="A62" s="78"/>
      <c r="B62" s="96"/>
      <c r="C62" s="81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>
      <c r="A63" s="76" t="s">
        <v>65</v>
      </c>
      <c r="B63" s="76" t="s">
        <v>82</v>
      </c>
      <c r="C63" s="79" t="s">
        <v>121</v>
      </c>
      <c r="D63" s="76" t="s">
        <v>106</v>
      </c>
      <c r="E63" s="43" t="s">
        <v>47</v>
      </c>
      <c r="F63" s="15">
        <f t="shared" si="12"/>
        <v>99456.267349999995</v>
      </c>
      <c r="G63" s="16">
        <f>G68+G73+G78+G83</f>
        <v>22838.251</v>
      </c>
      <c r="H63" s="16">
        <f t="shared" ref="H63:J63" si="24">H68+H73+H78+H83</f>
        <v>24556.732349999998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>
      <c r="A64" s="77"/>
      <c r="B64" s="77"/>
      <c r="C64" s="80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>
      <c r="A65" s="77"/>
      <c r="B65" s="77"/>
      <c r="C65" s="80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>
      <c r="A66" s="77"/>
      <c r="B66" s="77"/>
      <c r="C66" s="80"/>
      <c r="D66" s="77"/>
      <c r="E66" s="43" t="s">
        <v>58</v>
      </c>
      <c r="F66" s="15">
        <f t="shared" si="26"/>
        <v>99456.267349999995</v>
      </c>
      <c r="G66" s="16">
        <f>G71+G76+G81+G86</f>
        <v>22838.251</v>
      </c>
      <c r="H66" s="16">
        <f t="shared" ref="H66:J66" si="27">H71+H76+H81+H86</f>
        <v>24556.732349999998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>
      <c r="A67" s="78"/>
      <c r="B67" s="78"/>
      <c r="C67" s="81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>
      <c r="A68" s="76" t="s">
        <v>66</v>
      </c>
      <c r="B68" s="94" t="s">
        <v>137</v>
      </c>
      <c r="C68" s="79" t="s">
        <v>95</v>
      </c>
      <c r="D68" s="102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>
      <c r="A69" s="77"/>
      <c r="B69" s="95"/>
      <c r="C69" s="80"/>
      <c r="D69" s="10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>
      <c r="A70" s="77"/>
      <c r="B70" s="95"/>
      <c r="C70" s="80"/>
      <c r="D70" s="10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>
      <c r="A71" s="77"/>
      <c r="B71" s="95"/>
      <c r="C71" s="80"/>
      <c r="D71" s="103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>
      <c r="A72" s="78"/>
      <c r="B72" s="96"/>
      <c r="C72" s="81"/>
      <c r="D72" s="10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>
      <c r="A73" s="76" t="s">
        <v>2</v>
      </c>
      <c r="B73" s="94" t="s">
        <v>138</v>
      </c>
      <c r="C73" s="79" t="s">
        <v>121</v>
      </c>
      <c r="D73" s="102" t="s">
        <v>89</v>
      </c>
      <c r="E73" s="43" t="s">
        <v>47</v>
      </c>
      <c r="F73" s="15">
        <f t="shared" si="26"/>
        <v>54621.065000000002</v>
      </c>
      <c r="G73" s="16">
        <f>G74+G75+G76+G77</f>
        <v>12486.252</v>
      </c>
      <c r="H73" s="16">
        <f t="shared" ref="H73:J73" si="29">H74+H75+H76+H77</f>
        <v>13196.406999999999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>
      <c r="A74" s="77"/>
      <c r="B74" s="95"/>
      <c r="C74" s="80"/>
      <c r="D74" s="10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>
      <c r="A75" s="77"/>
      <c r="B75" s="95"/>
      <c r="C75" s="80"/>
      <c r="D75" s="10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>
      <c r="A76" s="77"/>
      <c r="B76" s="95"/>
      <c r="C76" s="80"/>
      <c r="D76" s="103"/>
      <c r="E76" s="43" t="s">
        <v>58</v>
      </c>
      <c r="F76" s="15">
        <f t="shared" si="26"/>
        <v>54621.065000000002</v>
      </c>
      <c r="G76" s="19">
        <v>12486.252</v>
      </c>
      <c r="H76" s="74">
        <f>13200.514+137.108-141.215</f>
        <v>13196.406999999999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>
      <c r="A77" s="78"/>
      <c r="B77" s="96"/>
      <c r="C77" s="81"/>
      <c r="D77" s="10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>
      <c r="A78" s="76" t="s">
        <v>67</v>
      </c>
      <c r="B78" s="94" t="s">
        <v>139</v>
      </c>
      <c r="C78" s="79" t="s">
        <v>121</v>
      </c>
      <c r="D78" s="102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>
      <c r="A79" s="77"/>
      <c r="B79" s="95"/>
      <c r="C79" s="80"/>
      <c r="D79" s="10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>
      <c r="A80" s="77"/>
      <c r="B80" s="95"/>
      <c r="C80" s="80"/>
      <c r="D80" s="10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>
      <c r="A81" s="77"/>
      <c r="B81" s="95"/>
      <c r="C81" s="80"/>
      <c r="D81" s="103"/>
      <c r="E81" s="43" t="s">
        <v>58</v>
      </c>
      <c r="F81" s="15">
        <f t="shared" si="26"/>
        <v>21286.41</v>
      </c>
      <c r="G81" s="19">
        <v>4884.8909999999996</v>
      </c>
      <c r="H81" s="74">
        <f>5178.923</f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>
      <c r="A82" s="78"/>
      <c r="B82" s="96"/>
      <c r="C82" s="81"/>
      <c r="D82" s="10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>
      <c r="A83" s="76" t="s">
        <v>100</v>
      </c>
      <c r="B83" s="94" t="s">
        <v>140</v>
      </c>
      <c r="C83" s="79" t="s">
        <v>121</v>
      </c>
      <c r="D83" s="102" t="s">
        <v>91</v>
      </c>
      <c r="E83" s="43" t="s">
        <v>47</v>
      </c>
      <c r="F83" s="15">
        <f t="shared" si="26"/>
        <v>22661.656349999997</v>
      </c>
      <c r="G83" s="16">
        <f t="shared" ref="G83:J83" si="31">G84+G85+G86+G87</f>
        <v>5129.0140000000001</v>
      </c>
      <c r="H83" s="16">
        <f t="shared" si="31"/>
        <v>5632.3603499999999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>
      <c r="A84" s="77"/>
      <c r="B84" s="95"/>
      <c r="C84" s="80"/>
      <c r="D84" s="10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>
      <c r="A85" s="77"/>
      <c r="B85" s="95"/>
      <c r="C85" s="80"/>
      <c r="D85" s="10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>
      <c r="A86" s="77"/>
      <c r="B86" s="95"/>
      <c r="C86" s="80"/>
      <c r="D86" s="103"/>
      <c r="E86" s="43" t="s">
        <v>58</v>
      </c>
      <c r="F86" s="15">
        <f>G86+H86+I86+J86</f>
        <v>22661.656349999997</v>
      </c>
      <c r="G86" s="19">
        <v>5129.0140000000001</v>
      </c>
      <c r="H86" s="74">
        <f>5483.835+228.516-79.99065</f>
        <v>5632.3603499999999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>
      <c r="A87" s="78"/>
      <c r="B87" s="96"/>
      <c r="C87" s="81"/>
      <c r="D87" s="10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>
      <c r="A88" s="122" t="s">
        <v>146</v>
      </c>
      <c r="B88" s="94" t="s">
        <v>147</v>
      </c>
      <c r="C88" s="79">
        <v>2022</v>
      </c>
      <c r="D88" s="102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>
      <c r="A89" s="77"/>
      <c r="B89" s="95"/>
      <c r="C89" s="80"/>
      <c r="D89" s="10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>
      <c r="A90" s="77"/>
      <c r="B90" s="95"/>
      <c r="C90" s="80"/>
      <c r="D90" s="10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>
      <c r="A91" s="77"/>
      <c r="B91" s="95"/>
      <c r="C91" s="80"/>
      <c r="D91" s="103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>
      <c r="A92" s="78"/>
      <c r="B92" s="96"/>
      <c r="C92" s="81"/>
      <c r="D92" s="10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>
      <c r="A93" s="88" t="s">
        <v>68</v>
      </c>
      <c r="B93" s="88" t="s">
        <v>84</v>
      </c>
      <c r="C93" s="79" t="s">
        <v>121</v>
      </c>
      <c r="D93" s="88" t="s">
        <v>112</v>
      </c>
      <c r="E93" s="68" t="s">
        <v>47</v>
      </c>
      <c r="F93" s="15">
        <f t="shared" si="26"/>
        <v>241502.28847999999</v>
      </c>
      <c r="G93" s="16">
        <f>G98+G103+G108+G113+G118+G123+G128+G133+G138</f>
        <v>56915.833559999999</v>
      </c>
      <c r="H93" s="16">
        <f t="shared" ref="H93:J93" si="34">H98+H103+H108+H113+H118+H123+H128+H133+H138</f>
        <v>62086.073919999995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>
      <c r="A94" s="89"/>
      <c r="B94" s="89"/>
      <c r="C94" s="80"/>
      <c r="D94" s="89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>
      <c r="A95" s="89"/>
      <c r="B95" s="89"/>
      <c r="C95" s="80"/>
      <c r="D95" s="89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>
      <c r="A96" s="89"/>
      <c r="B96" s="89"/>
      <c r="C96" s="80"/>
      <c r="D96" s="89"/>
      <c r="E96" s="68" t="s">
        <v>58</v>
      </c>
      <c r="F96" s="15">
        <f t="shared" si="26"/>
        <v>240794.59764999998</v>
      </c>
      <c r="G96" s="16">
        <f>G101+G106+G111+G116+G121+G126+G131+G136+G141</f>
        <v>56561.141999999993</v>
      </c>
      <c r="H96" s="16">
        <f>H101+H106+H111+H116+H121+H126+H131+H136+H141</f>
        <v>61733.074649999995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>
      <c r="A97" s="90"/>
      <c r="B97" s="90"/>
      <c r="C97" s="81"/>
      <c r="D97" s="90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>
      <c r="A98" s="88" t="s">
        <v>69</v>
      </c>
      <c r="B98" s="91" t="s">
        <v>113</v>
      </c>
      <c r="C98" s="79" t="s">
        <v>121</v>
      </c>
      <c r="D98" s="82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>
      <c r="A99" s="89"/>
      <c r="B99" s="92"/>
      <c r="C99" s="80"/>
      <c r="D99" s="111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>
      <c r="A100" s="89"/>
      <c r="B100" s="92"/>
      <c r="C100" s="80"/>
      <c r="D100" s="111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>
      <c r="A101" s="89"/>
      <c r="B101" s="92"/>
      <c r="C101" s="80"/>
      <c r="D101" s="111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>
      <c r="A102" s="90"/>
      <c r="B102" s="93"/>
      <c r="C102" s="81"/>
      <c r="D102" s="112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>
      <c r="A103" s="88" t="s">
        <v>70</v>
      </c>
      <c r="B103" s="85" t="s">
        <v>105</v>
      </c>
      <c r="C103" s="79" t="s">
        <v>121</v>
      </c>
      <c r="D103" s="82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>
      <c r="A104" s="89"/>
      <c r="B104" s="106"/>
      <c r="C104" s="80"/>
      <c r="D104" s="111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>
      <c r="A105" s="89"/>
      <c r="B105" s="106"/>
      <c r="C105" s="80"/>
      <c r="D105" s="111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>
      <c r="A106" s="89"/>
      <c r="B106" s="106"/>
      <c r="C106" s="80"/>
      <c r="D106" s="111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>
      <c r="A107" s="90"/>
      <c r="B107" s="107"/>
      <c r="C107" s="81"/>
      <c r="D107" s="112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>
      <c r="A108" s="88" t="s">
        <v>76</v>
      </c>
      <c r="B108" s="85" t="s">
        <v>117</v>
      </c>
      <c r="C108" s="79">
        <v>2021</v>
      </c>
      <c r="D108" s="82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>
      <c r="A109" s="89"/>
      <c r="B109" s="106"/>
      <c r="C109" s="80"/>
      <c r="D109" s="111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>
      <c r="A110" s="89"/>
      <c r="B110" s="106"/>
      <c r="C110" s="80"/>
      <c r="D110" s="111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>
      <c r="A111" s="89"/>
      <c r="B111" s="106"/>
      <c r="C111" s="80"/>
      <c r="D111" s="111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>
      <c r="A112" s="90"/>
      <c r="B112" s="107"/>
      <c r="C112" s="81"/>
      <c r="D112" s="112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>
      <c r="A113" s="88" t="s">
        <v>104</v>
      </c>
      <c r="B113" s="85" t="s">
        <v>114</v>
      </c>
      <c r="C113" s="79">
        <v>2021</v>
      </c>
      <c r="D113" s="82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>
      <c r="A114" s="89"/>
      <c r="B114" s="106"/>
      <c r="C114" s="80"/>
      <c r="D114" s="111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>
      <c r="A115" s="89"/>
      <c r="B115" s="106"/>
      <c r="C115" s="80"/>
      <c r="D115" s="111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>
      <c r="A116" s="89"/>
      <c r="B116" s="106"/>
      <c r="C116" s="80"/>
      <c r="D116" s="111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>
      <c r="A117" s="90"/>
      <c r="B117" s="107"/>
      <c r="C117" s="81"/>
      <c r="D117" s="112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>
      <c r="A118" s="88" t="s">
        <v>101</v>
      </c>
      <c r="B118" s="85" t="s">
        <v>119</v>
      </c>
      <c r="C118" s="79">
        <v>2021</v>
      </c>
      <c r="D118" s="82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>
      <c r="A119" s="89"/>
      <c r="B119" s="106"/>
      <c r="C119" s="80"/>
      <c r="D119" s="111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>
      <c r="A120" s="89"/>
      <c r="B120" s="106"/>
      <c r="C120" s="80"/>
      <c r="D120" s="111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>
      <c r="A121" s="89"/>
      <c r="B121" s="106"/>
      <c r="C121" s="80"/>
      <c r="D121" s="111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60.75" customHeight="1">
      <c r="A122" s="90"/>
      <c r="B122" s="107"/>
      <c r="C122" s="81"/>
      <c r="D122" s="112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>
      <c r="A123" s="88" t="s">
        <v>102</v>
      </c>
      <c r="B123" s="110" t="s">
        <v>141</v>
      </c>
      <c r="C123" s="79" t="s">
        <v>121</v>
      </c>
      <c r="D123" s="82" t="s">
        <v>92</v>
      </c>
      <c r="E123" s="68" t="s">
        <v>47</v>
      </c>
      <c r="F123" s="15">
        <f t="shared" si="41"/>
        <v>70130.676999999996</v>
      </c>
      <c r="G123" s="16">
        <f t="shared" ref="G123:H123" si="42">G124+G125+G126+G127</f>
        <v>15936.712</v>
      </c>
      <c r="H123" s="16">
        <f t="shared" si="42"/>
        <v>17002.364999999998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>
      <c r="A124" s="89"/>
      <c r="B124" s="108"/>
      <c r="C124" s="80"/>
      <c r="D124" s="111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>
      <c r="A125" s="89"/>
      <c r="B125" s="108"/>
      <c r="C125" s="80"/>
      <c r="D125" s="111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>
      <c r="A126" s="89"/>
      <c r="B126" s="108"/>
      <c r="C126" s="80"/>
      <c r="D126" s="111"/>
      <c r="E126" s="68" t="s">
        <v>58</v>
      </c>
      <c r="F126" s="15">
        <f t="shared" si="41"/>
        <v>70130.676999999996</v>
      </c>
      <c r="G126" s="19">
        <v>15936.712</v>
      </c>
      <c r="H126" s="74">
        <f>16910.958+91.407</f>
        <v>17002.364999999998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>
      <c r="A127" s="90"/>
      <c r="B127" s="109"/>
      <c r="C127" s="81"/>
      <c r="D127" s="112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>
      <c r="A128" s="88" t="s">
        <v>103</v>
      </c>
      <c r="B128" s="85" t="s">
        <v>85</v>
      </c>
      <c r="C128" s="79" t="s">
        <v>124</v>
      </c>
      <c r="D128" s="82" t="s">
        <v>156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>
      <c r="A129" s="89"/>
      <c r="B129" s="108"/>
      <c r="C129" s="80"/>
      <c r="D129" s="83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>
      <c r="A130" s="89"/>
      <c r="B130" s="108"/>
      <c r="C130" s="80"/>
      <c r="D130" s="83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>
      <c r="A131" s="89"/>
      <c r="B131" s="108"/>
      <c r="C131" s="80"/>
      <c r="D131" s="83"/>
      <c r="E131" s="68" t="s">
        <v>58</v>
      </c>
      <c r="F131" s="15">
        <f t="shared" si="41"/>
        <v>22279.673999999999</v>
      </c>
      <c r="G131" s="19">
        <v>4987.1719999999996</v>
      </c>
      <c r="H131" s="74">
        <f>5411.775</f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>
      <c r="A132" s="90"/>
      <c r="B132" s="109"/>
      <c r="C132" s="81"/>
      <c r="D132" s="84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>
      <c r="A133" s="88" t="s">
        <v>120</v>
      </c>
      <c r="B133" s="85" t="s">
        <v>142</v>
      </c>
      <c r="C133" s="79" t="s">
        <v>121</v>
      </c>
      <c r="D133" s="113" t="s">
        <v>93</v>
      </c>
      <c r="E133" s="68" t="s">
        <v>47</v>
      </c>
      <c r="F133" s="15">
        <f t="shared" si="41"/>
        <v>108257.90065</v>
      </c>
      <c r="G133" s="16">
        <f t="shared" ref="G133:I133" si="45">G134+G135+G136+G137</f>
        <v>24697.937999999998</v>
      </c>
      <c r="H133" s="16">
        <f t="shared" si="45"/>
        <v>26229.38365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>
      <c r="A134" s="89"/>
      <c r="B134" s="108"/>
      <c r="C134" s="80"/>
      <c r="D134" s="11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>
      <c r="A135" s="89"/>
      <c r="B135" s="108"/>
      <c r="C135" s="80"/>
      <c r="D135" s="11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>
      <c r="A136" s="89"/>
      <c r="B136" s="108"/>
      <c r="C136" s="80"/>
      <c r="D136" s="113"/>
      <c r="E136" s="68" t="s">
        <v>58</v>
      </c>
      <c r="F136" s="15">
        <f t="shared" si="47"/>
        <v>108257.90065</v>
      </c>
      <c r="G136" s="19">
        <v>24697.937999999998</v>
      </c>
      <c r="H136" s="74">
        <f>26465.209-457.031+221.20565</f>
        <v>26229.38365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>
      <c r="A137" s="90"/>
      <c r="B137" s="109"/>
      <c r="C137" s="81"/>
      <c r="D137" s="11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>
      <c r="A138" s="88" t="s">
        <v>126</v>
      </c>
      <c r="B138" s="85" t="s">
        <v>127</v>
      </c>
      <c r="C138" s="79">
        <v>2022</v>
      </c>
      <c r="D138" s="82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>
      <c r="A139" s="89"/>
      <c r="B139" s="106"/>
      <c r="C139" s="80"/>
      <c r="D139" s="111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>
      <c r="A140" s="89"/>
      <c r="B140" s="106"/>
      <c r="C140" s="80"/>
      <c r="D140" s="111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>
      <c r="A141" s="89"/>
      <c r="B141" s="106"/>
      <c r="C141" s="80"/>
      <c r="D141" s="111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30" customHeight="1">
      <c r="A142" s="90"/>
      <c r="B142" s="107"/>
      <c r="C142" s="81"/>
      <c r="D142" s="112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>
      <c r="A143" s="88" t="s">
        <v>148</v>
      </c>
      <c r="B143" s="85" t="s">
        <v>149</v>
      </c>
      <c r="C143" s="79">
        <v>2022</v>
      </c>
      <c r="D143" s="82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>
      <c r="A144" s="89"/>
      <c r="B144" s="106"/>
      <c r="C144" s="80"/>
      <c r="D144" s="111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>
      <c r="A145" s="89"/>
      <c r="B145" s="106"/>
      <c r="C145" s="80"/>
      <c r="D145" s="111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>
      <c r="A146" s="89"/>
      <c r="B146" s="106"/>
      <c r="C146" s="80"/>
      <c r="D146" s="111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>
      <c r="A147" s="90"/>
      <c r="B147" s="107"/>
      <c r="C147" s="81"/>
      <c r="D147" s="112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>
      <c r="A148" s="88" t="s">
        <v>79</v>
      </c>
      <c r="B148" s="88" t="s">
        <v>86</v>
      </c>
      <c r="C148" s="79" t="s">
        <v>121</v>
      </c>
      <c r="D148" s="82" t="s">
        <v>116</v>
      </c>
      <c r="E148" s="68" t="s">
        <v>47</v>
      </c>
      <c r="F148" s="15">
        <f t="shared" si="47"/>
        <v>114470.34088999998</v>
      </c>
      <c r="G148" s="16">
        <f>G153+G163+G168+G158+G173+G178</f>
        <v>19417.261200000001</v>
      </c>
      <c r="H148" s="16">
        <f t="shared" ref="H148:J148" si="50">H153+H163+H168+H158+H173+H178</f>
        <v>57758.809259999995</v>
      </c>
      <c r="I148" s="16">
        <f t="shared" si="50"/>
        <v>20917.282429999999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>
      <c r="A149" s="89"/>
      <c r="B149" s="89"/>
      <c r="C149" s="80"/>
      <c r="D149" s="115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>
      <c r="A150" s="89"/>
      <c r="B150" s="89"/>
      <c r="C150" s="80"/>
      <c r="D150" s="115"/>
      <c r="E150" s="68" t="s">
        <v>57</v>
      </c>
      <c r="F150" s="15">
        <f t="shared" si="47"/>
        <v>14551.607600000001</v>
      </c>
      <c r="G150" s="16">
        <f t="shared" ref="G150:J150" si="52">G155+G165+G170+G160+G175+G180</f>
        <v>322.06506000000002</v>
      </c>
      <c r="H150" s="16">
        <f>H155+H165+H170+H160+H175+H180</f>
        <v>13350.20126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>
      <c r="A151" s="89"/>
      <c r="B151" s="89"/>
      <c r="C151" s="80"/>
      <c r="D151" s="115"/>
      <c r="E151" s="68" t="s">
        <v>58</v>
      </c>
      <c r="F151" s="15">
        <f t="shared" si="47"/>
        <v>89978.497149999996</v>
      </c>
      <c r="G151" s="16">
        <f t="shared" ref="G151:J151" si="53">G156+G166+G171+G161+G176+G181</f>
        <v>12975.96</v>
      </c>
      <c r="H151" s="16">
        <f t="shared" si="53"/>
        <v>44387.608000000007</v>
      </c>
      <c r="I151" s="16">
        <f t="shared" si="53"/>
        <v>20237.941149999999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>
      <c r="A152" s="90"/>
      <c r="B152" s="90"/>
      <c r="C152" s="81"/>
      <c r="D152" s="116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>
      <c r="A153" s="82" t="s">
        <v>25</v>
      </c>
      <c r="B153" s="85" t="s">
        <v>131</v>
      </c>
      <c r="C153" s="79" t="s">
        <v>130</v>
      </c>
      <c r="D153" s="82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>
      <c r="A154" s="83"/>
      <c r="B154" s="86"/>
      <c r="C154" s="80"/>
      <c r="D154" s="115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>
      <c r="A155" s="83"/>
      <c r="B155" s="86"/>
      <c r="C155" s="80"/>
      <c r="D155" s="115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>
      <c r="A156" s="83"/>
      <c r="B156" s="86"/>
      <c r="C156" s="80"/>
      <c r="D156" s="115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>
      <c r="A157" s="84"/>
      <c r="B157" s="87"/>
      <c r="C157" s="81"/>
      <c r="D157" s="116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>
      <c r="A158" s="82" t="s">
        <v>26</v>
      </c>
      <c r="B158" s="85" t="s">
        <v>152</v>
      </c>
      <c r="C158" s="79" t="s">
        <v>95</v>
      </c>
      <c r="D158" s="82" t="s">
        <v>97</v>
      </c>
      <c r="E158" s="68" t="s">
        <v>47</v>
      </c>
      <c r="F158" s="15">
        <f t="shared" si="47"/>
        <v>20492.981200000002</v>
      </c>
      <c r="G158" s="16">
        <f>G159+G160+G161+G162</f>
        <v>6441.3011999999999</v>
      </c>
      <c r="H158" s="16">
        <f>H159+H160+H161+H162</f>
        <v>14051.68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>
      <c r="A159" s="83"/>
      <c r="B159" s="86"/>
      <c r="C159" s="80"/>
      <c r="D159" s="117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>
      <c r="A160" s="83"/>
      <c r="B160" s="86"/>
      <c r="C160" s="80"/>
      <c r="D160" s="117"/>
      <c r="E160" s="68" t="s">
        <v>57</v>
      </c>
      <c r="F160" s="15">
        <f t="shared" si="47"/>
        <v>13671.16106</v>
      </c>
      <c r="G160" s="19">
        <v>322.06506000000002</v>
      </c>
      <c r="H160" s="19">
        <v>13349.096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>
      <c r="A161" s="83"/>
      <c r="B161" s="86"/>
      <c r="C161" s="80"/>
      <c r="D161" s="117"/>
      <c r="E161" s="68" t="s">
        <v>58</v>
      </c>
      <c r="F161" s="15">
        <f t="shared" si="47"/>
        <v>702.58400000000006</v>
      </c>
      <c r="G161" s="19">
        <v>0</v>
      </c>
      <c r="H161" s="19">
        <f>705.3205-2.7365</f>
        <v>702.58400000000006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17.25" customHeight="1">
      <c r="A162" s="84"/>
      <c r="B162" s="87"/>
      <c r="C162" s="81"/>
      <c r="D162" s="118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>
      <c r="A163" s="82" t="s">
        <v>27</v>
      </c>
      <c r="B163" s="85" t="s">
        <v>158</v>
      </c>
      <c r="C163" s="79" t="s">
        <v>95</v>
      </c>
      <c r="D163" s="82" t="s">
        <v>153</v>
      </c>
      <c r="E163" s="68" t="s">
        <v>47</v>
      </c>
      <c r="F163" s="15">
        <f t="shared" si="47"/>
        <v>40158.97135</v>
      </c>
      <c r="G163" s="16">
        <f t="shared" ref="G163:I163" si="57">G164+G165+G166+G167</f>
        <v>1163.067</v>
      </c>
      <c r="H163" s="16">
        <f t="shared" si="57"/>
        <v>30909.830999999998</v>
      </c>
      <c r="I163" s="16">
        <f t="shared" si="57"/>
        <v>8086.0733499999997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>
      <c r="A164" s="83"/>
      <c r="B164" s="86"/>
      <c r="C164" s="80"/>
      <c r="D164" s="115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>
      <c r="A165" s="83"/>
      <c r="B165" s="86"/>
      <c r="C165" s="80"/>
      <c r="D165" s="115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>
      <c r="A166" s="83"/>
      <c r="B166" s="86"/>
      <c r="C166" s="80"/>
      <c r="D166" s="115"/>
      <c r="E166" s="68" t="s">
        <v>58</v>
      </c>
      <c r="F166" s="15">
        <f t="shared" si="47"/>
        <v>40158.97135</v>
      </c>
      <c r="G166" s="19">
        <v>1163.067</v>
      </c>
      <c r="H166" s="19">
        <f>29911.016+998.815</f>
        <v>30909.830999999998</v>
      </c>
      <c r="I166" s="18">
        <v>8086.0733499999997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2" customHeight="1">
      <c r="A167" s="84"/>
      <c r="B167" s="87"/>
      <c r="C167" s="81"/>
      <c r="D167" s="116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>
      <c r="A168" s="82" t="s">
        <v>28</v>
      </c>
      <c r="B168" s="110" t="s">
        <v>143</v>
      </c>
      <c r="C168" s="79" t="s">
        <v>121</v>
      </c>
      <c r="D168" s="82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>
      <c r="A169" s="83"/>
      <c r="B169" s="86"/>
      <c r="C169" s="80"/>
      <c r="D169" s="117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>
      <c r="A170" s="83"/>
      <c r="B170" s="86"/>
      <c r="C170" s="80"/>
      <c r="D170" s="117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>
      <c r="A171" s="83"/>
      <c r="B171" s="86"/>
      <c r="C171" s="80"/>
      <c r="D171" s="117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>
      <c r="A172" s="84"/>
      <c r="B172" s="87"/>
      <c r="C172" s="81"/>
      <c r="D172" s="118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>
      <c r="A173" s="82" t="s">
        <v>107</v>
      </c>
      <c r="B173" s="110" t="s">
        <v>115</v>
      </c>
      <c r="C173" s="79" t="s">
        <v>121</v>
      </c>
      <c r="D173" s="82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>
      <c r="A174" s="83"/>
      <c r="B174" s="108"/>
      <c r="C174" s="80"/>
      <c r="D174" s="83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>
      <c r="A175" s="83"/>
      <c r="B175" s="108"/>
      <c r="C175" s="80"/>
      <c r="D175" s="83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>
      <c r="A176" s="83"/>
      <c r="B176" s="108"/>
      <c r="C176" s="80"/>
      <c r="D176" s="83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>
      <c r="A177" s="84"/>
      <c r="B177" s="109"/>
      <c r="C177" s="81"/>
      <c r="D177" s="84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>
      <c r="A178" s="82" t="s">
        <v>129</v>
      </c>
      <c r="B178" s="85" t="s">
        <v>132</v>
      </c>
      <c r="C178" s="79">
        <v>2023</v>
      </c>
      <c r="D178" s="82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>
      <c r="A179" s="83"/>
      <c r="B179" s="86"/>
      <c r="C179" s="80"/>
      <c r="D179" s="115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>
      <c r="A180" s="83"/>
      <c r="B180" s="86"/>
      <c r="C180" s="80"/>
      <c r="D180" s="115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>
      <c r="A181" s="83"/>
      <c r="B181" s="86"/>
      <c r="C181" s="80"/>
      <c r="D181" s="115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>
      <c r="A182" s="84"/>
      <c r="B182" s="87"/>
      <c r="C182" s="81"/>
      <c r="D182" s="116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>
      <c r="A183" s="76"/>
      <c r="B183" s="119" t="s">
        <v>73</v>
      </c>
      <c r="C183" s="79" t="s">
        <v>121</v>
      </c>
      <c r="D183" s="113"/>
      <c r="E183" s="14" t="s">
        <v>47</v>
      </c>
      <c r="F183" s="59">
        <f t="shared" ref="F183:G183" si="63">F13+F53+F63+F93+F148+F88+F143</f>
        <v>803366.90781999996</v>
      </c>
      <c r="G183" s="59">
        <f t="shared" si="63"/>
        <v>182601.34386000002</v>
      </c>
      <c r="H183" s="59">
        <f>H13+H53+H63+H93+H148+H88+H143</f>
        <v>233797.76252999998</v>
      </c>
      <c r="I183" s="59">
        <f t="shared" ref="I183:J183" si="64">I13+I53+I63+I93+I148+I88+I143</f>
        <v>190855.78443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>
      <c r="A184" s="77"/>
      <c r="B184" s="120"/>
      <c r="C184" s="80"/>
      <c r="D184" s="113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>
      <c r="A185" s="77"/>
      <c r="B185" s="120"/>
      <c r="C185" s="80"/>
      <c r="D185" s="113"/>
      <c r="E185" s="14" t="s">
        <v>57</v>
      </c>
      <c r="F185" s="59">
        <f t="shared" si="61"/>
        <v>15087.62924</v>
      </c>
      <c r="G185" s="59">
        <f t="shared" si="65"/>
        <v>462.43673999999999</v>
      </c>
      <c r="H185" s="59">
        <f t="shared" si="65"/>
        <v>13493.85122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>
      <c r="A186" s="77"/>
      <c r="B186" s="120"/>
      <c r="C186" s="80"/>
      <c r="D186" s="113"/>
      <c r="E186" s="14" t="s">
        <v>58</v>
      </c>
      <c r="F186" s="59">
        <f t="shared" ref="F186:G186" si="66">F16+F56+F66+F96+F151+F91+F146</f>
        <v>777666.7361499999</v>
      </c>
      <c r="G186" s="59">
        <f t="shared" si="66"/>
        <v>175682.71400000001</v>
      </c>
      <c r="H186" s="59">
        <f>H16+H56+H66+H96+H151+H91+H146</f>
        <v>219947.56200000001</v>
      </c>
      <c r="I186" s="59">
        <f t="shared" ref="I186:J186" si="67">I16+I56+I66+I96+I151+I91+I146</f>
        <v>190050.44315000001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>
      <c r="A187" s="78"/>
      <c r="B187" s="121"/>
      <c r="C187" s="81"/>
      <c r="D187" s="11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>
      <c r="F192" s="26"/>
      <c r="H192" s="46"/>
      <c r="I192" s="46"/>
      <c r="J192" s="46"/>
    </row>
    <row r="193" spans="6:10" s="22" customFormat="1">
      <c r="F193" s="26"/>
      <c r="H193" s="46"/>
      <c r="I193" s="46"/>
      <c r="J193" s="46"/>
    </row>
    <row r="194" spans="6:10" s="22" customFormat="1">
      <c r="F194" s="26"/>
      <c r="H194" s="46"/>
      <c r="I194" s="46"/>
      <c r="J194" s="46"/>
    </row>
    <row r="195" spans="6:10" s="22" customFormat="1">
      <c r="F195" s="26"/>
      <c r="H195" s="46"/>
      <c r="I195" s="46"/>
      <c r="J195" s="46"/>
    </row>
    <row r="196" spans="6:10" s="22" customFormat="1">
      <c r="F196" s="26"/>
      <c r="H196" s="46"/>
      <c r="I196" s="46"/>
      <c r="J196" s="46"/>
    </row>
    <row r="197" spans="6:10" s="22" customFormat="1">
      <c r="F197" s="26"/>
      <c r="H197" s="46"/>
      <c r="I197" s="46"/>
      <c r="J197" s="46"/>
    </row>
    <row r="198" spans="6:10" s="22" customFormat="1">
      <c r="F198" s="26"/>
      <c r="H198" s="46"/>
      <c r="I198" s="46"/>
      <c r="J198" s="46"/>
    </row>
    <row r="199" spans="6:10" s="22" customFormat="1">
      <c r="F199" s="26"/>
      <c r="H199" s="46"/>
      <c r="I199" s="46"/>
      <c r="J199" s="46"/>
    </row>
    <row r="200" spans="6:10" s="22" customFormat="1">
      <c r="F200" s="26"/>
      <c r="H200" s="46"/>
      <c r="I200" s="46"/>
      <c r="J200" s="46"/>
    </row>
    <row r="201" spans="6:10" s="22" customFormat="1">
      <c r="F201" s="26"/>
      <c r="H201" s="46"/>
      <c r="I201" s="46"/>
      <c r="J201" s="46"/>
    </row>
    <row r="202" spans="6:10" s="22" customFormat="1">
      <c r="F202" s="26"/>
      <c r="H202" s="46"/>
      <c r="I202" s="46"/>
      <c r="J202" s="46"/>
    </row>
    <row r="203" spans="6:10" s="22" customFormat="1">
      <c r="F203" s="26"/>
      <c r="H203" s="46"/>
      <c r="I203" s="46"/>
      <c r="J203" s="46"/>
    </row>
    <row r="204" spans="6:10" s="22" customFormat="1">
      <c r="F204" s="26"/>
      <c r="H204" s="46"/>
      <c r="I204" s="46"/>
      <c r="J204" s="46"/>
    </row>
    <row r="205" spans="6:10" s="22" customFormat="1">
      <c r="F205" s="26"/>
      <c r="H205" s="46"/>
      <c r="I205" s="46"/>
      <c r="J205" s="46"/>
    </row>
    <row r="206" spans="6:10" s="22" customFormat="1">
      <c r="F206" s="26"/>
      <c r="H206" s="46"/>
      <c r="I206" s="46"/>
      <c r="J206" s="46"/>
    </row>
    <row r="207" spans="6:10" s="22" customFormat="1">
      <c r="F207" s="26"/>
      <c r="H207" s="46"/>
      <c r="I207" s="46"/>
      <c r="J207" s="46"/>
    </row>
    <row r="208" spans="6:10" s="22" customFormat="1">
      <c r="F208" s="26"/>
      <c r="H208" s="46"/>
      <c r="I208" s="46"/>
      <c r="J208" s="46"/>
    </row>
    <row r="209" spans="1:51" s="22" customFormat="1">
      <c r="F209" s="26"/>
      <c r="H209" s="46"/>
      <c r="I209" s="46"/>
      <c r="J209" s="46"/>
    </row>
    <row r="210" spans="1:51" s="22" customFormat="1">
      <c r="F210" s="26"/>
      <c r="H210" s="46"/>
      <c r="I210" s="46"/>
      <c r="J210" s="46"/>
    </row>
    <row r="211" spans="1:51" s="22" customFormat="1">
      <c r="F211" s="26"/>
      <c r="H211" s="46"/>
      <c r="I211" s="46"/>
      <c r="J211" s="46"/>
    </row>
    <row r="212" spans="1:51" s="22" customFormat="1">
      <c r="F212" s="26"/>
      <c r="H212" s="46"/>
      <c r="I212" s="46"/>
      <c r="J212" s="46"/>
    </row>
    <row r="213" spans="1:51" s="22" customFormat="1">
      <c r="F213" s="26"/>
      <c r="H213" s="46"/>
      <c r="I213" s="46"/>
      <c r="J213" s="46"/>
    </row>
    <row r="214" spans="1:51" s="48" customFormat="1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2022-12-06T13:36:32Z</dcterms:modified>
</cp:coreProperties>
</file>